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-2026年项目\2-环境监测院【西藏错那等冰湖监测预警台站建设项目】\3-西藏错那等冰湖监测预警台站监测设备及安装采购、无人机\8-中标结果相关\"/>
    </mc:Choice>
  </mc:AlternateContent>
  <bookViews>
    <workbookView windowWidth="21600" windowHeight="9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<sst xmlns="http://schemas.openxmlformats.org/spreadsheetml/2006/main" count="87" uniqueCount="49">
  <si>
    <t>投标分项报价表</t>
  </si>
  <si>
    <t>项目名称：西藏错那等冰湖监测预警台站项目监测设备及安装采购         项目编号：0733-26173767</t>
  </si>
  <si>
    <t>单位：人民币元</t>
  </si>
  <si>
    <t>序号</t>
  </si>
  <si>
    <r>
      <rPr>
        <sz val="10.5"/>
        <color theme="1"/>
        <rFont val="宋体"/>
        <charset val="134"/>
      </rPr>
      <t>配置</t>
    </r>
    <r>
      <rPr>
        <sz val="10.5"/>
        <color theme="1"/>
        <rFont val="宋体"/>
        <charset val="134"/>
      </rPr>
      <t>名称</t>
    </r>
  </si>
  <si>
    <r>
      <rPr>
        <sz val="10.5"/>
        <color theme="1"/>
        <rFont val="宋体"/>
        <charset val="134"/>
      </rPr>
      <t>型号和规格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描述</t>
    </r>
  </si>
  <si>
    <t>品牌
（如有）</t>
  </si>
  <si>
    <r>
      <rPr>
        <b/>
        <sz val="10.5"/>
        <color theme="1"/>
        <rFont val="Times New Roman"/>
        <charset val="134"/>
      </rPr>
      <t>2026</t>
    </r>
    <r>
      <rPr>
        <b/>
        <sz val="10.5"/>
        <color theme="1"/>
        <rFont val="宋体"/>
        <charset val="134"/>
      </rPr>
      <t>年度</t>
    </r>
    <r>
      <rPr>
        <b/>
        <sz val="10.5"/>
        <color theme="1"/>
        <rFont val="宋体"/>
        <charset val="134"/>
      </rPr>
      <t>数量</t>
    </r>
  </si>
  <si>
    <r>
      <rPr>
        <b/>
        <sz val="10.5"/>
        <color theme="1"/>
        <rFont val="Times New Roman"/>
        <charset val="134"/>
      </rPr>
      <t>2027</t>
    </r>
    <r>
      <rPr>
        <b/>
        <sz val="10.5"/>
        <color theme="1"/>
        <rFont val="宋体"/>
        <charset val="134"/>
      </rPr>
      <t>年度</t>
    </r>
    <r>
      <rPr>
        <b/>
        <sz val="10.5"/>
        <color theme="1"/>
        <rFont val="宋体"/>
        <charset val="134"/>
      </rPr>
      <t>数量</t>
    </r>
  </si>
  <si>
    <t>单位</t>
  </si>
  <si>
    <t>单价
（含税）</t>
  </si>
  <si>
    <t>小计（含税）</t>
  </si>
  <si>
    <t>备注</t>
  </si>
  <si>
    <r>
      <rPr>
        <sz val="10.5"/>
        <color theme="1"/>
        <rFont val="宋体"/>
        <charset val="134"/>
      </rPr>
      <t>微震监测</t>
    </r>
    <r>
      <rPr>
        <sz val="10.5"/>
        <color theme="1"/>
        <rFont val="宋体"/>
        <charset val="134"/>
      </rPr>
      <t>站</t>
    </r>
    <r>
      <rPr>
        <sz val="10.5"/>
        <color theme="1"/>
        <rFont val="宋体"/>
        <charset val="134"/>
      </rPr>
      <t>（宽带站）</t>
    </r>
  </si>
  <si>
    <t>Z-WZ-1</t>
  </si>
  <si>
    <t>九恒</t>
  </si>
  <si>
    <t>套</t>
  </si>
  <si>
    <t>/</t>
  </si>
  <si>
    <r>
      <rPr>
        <sz val="10.5"/>
        <color theme="1"/>
        <rFont val="宋体"/>
        <charset val="134"/>
      </rPr>
      <t>边坡形变雷达</t>
    </r>
    <r>
      <rPr>
        <sz val="10.5"/>
        <color theme="1"/>
        <rFont val="宋体"/>
        <charset val="134"/>
      </rPr>
      <t>站</t>
    </r>
    <r>
      <rPr>
        <sz val="10.5"/>
        <color theme="1"/>
        <rFont val="宋体"/>
        <charset val="134"/>
      </rPr>
      <t>（宽带站）</t>
    </r>
  </si>
  <si>
    <r>
      <rPr>
        <sz val="10.5"/>
        <color theme="1"/>
        <rFont val="宋体"/>
        <charset val="134"/>
      </rPr>
      <t>守镜</t>
    </r>
    <r>
      <rPr>
        <sz val="10.5"/>
        <color theme="1"/>
        <rFont val="Times New Roman"/>
        <charset val="134"/>
      </rPr>
      <t>Z8</t>
    </r>
  </si>
  <si>
    <t>华测导航</t>
  </si>
  <si>
    <r>
      <rPr>
        <sz val="10.5"/>
        <color theme="1"/>
        <rFont val="宋体"/>
        <charset val="134"/>
      </rPr>
      <t>多普勒流速</t>
    </r>
    <r>
      <rPr>
        <sz val="10.5"/>
        <color theme="1"/>
        <rFont val="宋体"/>
        <charset val="134"/>
      </rPr>
      <t>站</t>
    </r>
    <r>
      <rPr>
        <sz val="10.5"/>
        <color theme="1"/>
        <rFont val="宋体"/>
        <charset val="134"/>
      </rPr>
      <t>（窄带站）</t>
    </r>
  </si>
  <si>
    <t>Z-DLS-1</t>
  </si>
  <si>
    <t>水位（窄带站）</t>
  </si>
  <si>
    <t>Z-DXS-1</t>
  </si>
  <si>
    <r>
      <rPr>
        <sz val="10.5"/>
        <color theme="1"/>
        <rFont val="宋体"/>
        <charset val="134"/>
      </rPr>
      <t>视频</t>
    </r>
    <r>
      <rPr>
        <sz val="10.5"/>
        <color theme="1"/>
        <rFont val="宋体"/>
        <charset val="134"/>
      </rPr>
      <t>站</t>
    </r>
    <r>
      <rPr>
        <sz val="10.5"/>
        <color theme="1"/>
        <rFont val="宋体"/>
        <charset val="134"/>
      </rPr>
      <t>（宽带站）</t>
    </r>
  </si>
  <si>
    <t>Z-SP-1</t>
  </si>
  <si>
    <t>气象站（窄带站）</t>
  </si>
  <si>
    <t>Z-QX-1</t>
  </si>
  <si>
    <r>
      <rPr>
        <sz val="10.5"/>
        <color theme="1"/>
        <rFont val="宋体"/>
        <charset val="134"/>
      </rPr>
      <t>裂缝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倾角加速度</t>
    </r>
    <r>
      <rPr>
        <sz val="10.5"/>
        <color theme="1"/>
        <rFont val="宋体"/>
        <charset val="134"/>
      </rPr>
      <t>站</t>
    </r>
    <r>
      <rPr>
        <sz val="10.5"/>
        <color theme="1"/>
        <rFont val="宋体"/>
        <charset val="134"/>
      </rPr>
      <t>（窄带站）</t>
    </r>
  </si>
  <si>
    <t>Z-H-6</t>
  </si>
  <si>
    <r>
      <rPr>
        <sz val="10.5"/>
        <color theme="1"/>
        <rFont val="宋体"/>
        <charset val="134"/>
      </rPr>
      <t>雷视一体泥石流监测</t>
    </r>
    <r>
      <rPr>
        <sz val="10.5"/>
        <color theme="1"/>
        <rFont val="宋体"/>
        <charset val="134"/>
      </rPr>
      <t>站</t>
    </r>
    <r>
      <rPr>
        <sz val="10.5"/>
        <color theme="1"/>
        <rFont val="宋体"/>
        <charset val="134"/>
      </rPr>
      <t>（宽带站）</t>
    </r>
  </si>
  <si>
    <t>Z-LS-1</t>
  </si>
  <si>
    <r>
      <rPr>
        <sz val="10.5"/>
        <color theme="1"/>
        <rFont val="宋体"/>
        <charset val="134"/>
      </rPr>
      <t>物源标签</t>
    </r>
    <r>
      <rPr>
        <sz val="10.5"/>
        <color theme="1"/>
        <rFont val="Times New Roman"/>
        <charset val="134"/>
      </rPr>
      <t>+</t>
    </r>
    <r>
      <rPr>
        <sz val="10.5"/>
        <color theme="1"/>
        <rFont val="宋体"/>
        <charset val="134"/>
      </rPr>
      <t>基站（窄带站）</t>
    </r>
  </si>
  <si>
    <t>LRK-DFC</t>
  </si>
  <si>
    <t>联睿科</t>
  </si>
  <si>
    <r>
      <rPr>
        <sz val="10.5"/>
        <color theme="1"/>
        <rFont val="宋体"/>
        <charset val="134"/>
      </rPr>
      <t>断线报警</t>
    </r>
    <r>
      <rPr>
        <sz val="10.5"/>
        <color theme="1"/>
        <rFont val="宋体"/>
        <charset val="134"/>
      </rPr>
      <t>站</t>
    </r>
    <r>
      <rPr>
        <sz val="10.5"/>
        <color theme="1"/>
        <rFont val="宋体"/>
        <charset val="134"/>
      </rPr>
      <t>（窄带站）</t>
    </r>
  </si>
  <si>
    <t>Z-DX-1</t>
  </si>
  <si>
    <r>
      <rPr>
        <sz val="10.5"/>
        <color theme="1"/>
        <rFont val="宋体"/>
        <charset val="134"/>
      </rPr>
      <t>地声监测</t>
    </r>
    <r>
      <rPr>
        <sz val="10.5"/>
        <color theme="1"/>
        <rFont val="宋体"/>
        <charset val="134"/>
      </rPr>
      <t>站</t>
    </r>
    <r>
      <rPr>
        <sz val="10.5"/>
        <color theme="1"/>
        <rFont val="宋体"/>
        <charset val="134"/>
      </rPr>
      <t>（窄带站）</t>
    </r>
  </si>
  <si>
    <t>Z-DS-1</t>
  </si>
  <si>
    <r>
      <rPr>
        <sz val="10.5"/>
        <color theme="1"/>
        <rFont val="宋体"/>
        <charset val="134"/>
      </rPr>
      <t>次声监测</t>
    </r>
    <r>
      <rPr>
        <sz val="10.5"/>
        <color theme="1"/>
        <rFont val="宋体"/>
        <charset val="134"/>
      </rPr>
      <t>站</t>
    </r>
    <r>
      <rPr>
        <sz val="10.5"/>
        <color theme="1"/>
        <rFont val="宋体"/>
        <charset val="134"/>
      </rPr>
      <t>（窄带站）</t>
    </r>
  </si>
  <si>
    <t>Z-CS-1</t>
  </si>
  <si>
    <r>
      <rPr>
        <sz val="10.5"/>
        <color theme="1"/>
        <rFont val="宋体"/>
        <charset val="134"/>
      </rPr>
      <t>预警广播</t>
    </r>
    <r>
      <rPr>
        <sz val="10.5"/>
        <color theme="1"/>
        <rFont val="宋体"/>
        <charset val="134"/>
      </rPr>
      <t>站</t>
    </r>
    <r>
      <rPr>
        <sz val="10.5"/>
        <color theme="1"/>
        <rFont val="宋体"/>
        <charset val="134"/>
      </rPr>
      <t>（窄带站）</t>
    </r>
  </si>
  <si>
    <t>Z-A-1</t>
  </si>
  <si>
    <t>辅助设施建设费</t>
  </si>
  <si>
    <t>——</t>
  </si>
  <si>
    <r>
      <rPr>
        <b/>
        <sz val="10.5"/>
        <color theme="1"/>
        <rFont val="Times New Roman"/>
        <charset val="134"/>
      </rPr>
      <t>2026</t>
    </r>
    <r>
      <rPr>
        <b/>
        <sz val="10.5"/>
        <color theme="1"/>
        <rFont val="宋体"/>
        <charset val="134"/>
      </rPr>
      <t>年度报价合计</t>
    </r>
  </si>
  <si>
    <r>
      <rPr>
        <b/>
        <sz val="10.5"/>
        <color theme="1"/>
        <rFont val="Times New Roman"/>
        <charset val="134"/>
      </rPr>
      <t>2027</t>
    </r>
    <r>
      <rPr>
        <b/>
        <sz val="10.5"/>
        <color theme="1"/>
        <rFont val="宋体"/>
        <charset val="134"/>
      </rPr>
      <t>年度报价合计</t>
    </r>
  </si>
  <si>
    <t>投标总价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</si>
</sst>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sz val="10.5"/>
      <color rgb="FF000000"/>
      <name val="宋体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justify" vertical="top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zoomScale="115" zoomScaleNormal="115" topLeftCell="A11" workbookViewId="0">
      <selection activeCell="M17" sqref="M17"/>
    </sheetView>
  </sheetViews>
  <sheetFormatPr defaultColWidth="8.72566371681416" defaultRowHeight="13.5"/>
  <cols>
    <col min="1" max="1" width="6" style="1" customWidth="1"/>
    <col min="2" max="2" width="9.6283185840708" style="1" customWidth="1"/>
    <col min="3" max="3" width="8.72566371681416" style="2"/>
    <col min="4" max="6" width="8.72566371681416" style="1"/>
    <col min="7" max="7" width="6.3716814159292" style="1" customWidth="1"/>
    <col min="8" max="8" width="10.5486725663717" style="2"/>
    <col min="9" max="9" width="12.8141592920354" style="1"/>
    <col min="10" max="16378" width="8.72566371681416" style="1"/>
  </cols>
  <sheetData>
    <row r="1" ht="3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ht="24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ht="20" customHeight="1" spans="1:10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1"/>
    </row>
    <row r="4" s="1" customFormat="1" ht="17" customHeight="1" spans="1:10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2" t="s">
        <v>9</v>
      </c>
      <c r="H4" s="12" t="s">
        <v>10</v>
      </c>
      <c r="I4" s="14" t="s">
        <v>11</v>
      </c>
      <c r="J4" s="12" t="s">
        <v>12</v>
      </c>
    </row>
    <row r="5" s="1" customFormat="1" spans="1:10">
      <c r="A5" s="12"/>
      <c r="B5" s="12"/>
      <c r="C5" s="12"/>
      <c r="D5" s="12"/>
      <c r="E5" s="13"/>
      <c r="F5" s="13"/>
      <c r="G5" s="12"/>
      <c r="H5" s="12"/>
      <c r="I5" s="14"/>
      <c r="J5" s="12"/>
    </row>
    <row r="6" s="1" customFormat="1" ht="39.4" spans="1:10">
      <c r="A6" s="15">
        <v>1</v>
      </c>
      <c r="B6" s="12" t="s">
        <v>13</v>
      </c>
      <c r="C6" s="15" t="s">
        <v>14</v>
      </c>
      <c r="D6" s="12" t="s">
        <v>15</v>
      </c>
      <c r="E6" s="15">
        <v>6</v>
      </c>
      <c r="F6" s="15">
        <v>9</v>
      </c>
      <c r="G6" s="12" t="s">
        <v>16</v>
      </c>
      <c r="H6" s="16">
        <v>136400</v>
      </c>
      <c r="I6" s="16">
        <f>(E6+F6)*H6</f>
        <v>2046000</v>
      </c>
      <c r="J6" s="17" t="s">
        <v>17</v>
      </c>
    </row>
    <row r="7" s="1" customFormat="1" ht="52.5" spans="1:10">
      <c r="A7" s="15">
        <v>2</v>
      </c>
      <c r="B7" s="12" t="s">
        <v>18</v>
      </c>
      <c r="C7" s="12" t="s">
        <v>19</v>
      </c>
      <c r="D7" s="12" t="s">
        <v>20</v>
      </c>
      <c r="E7" s="15">
        <v>8</v>
      </c>
      <c r="F7" s="15">
        <v>7</v>
      </c>
      <c r="G7" s="12" t="s">
        <v>16</v>
      </c>
      <c r="H7" s="16">
        <v>347600</v>
      </c>
      <c r="I7" s="16">
        <f>(E7+F7)*H7</f>
        <v>5214000</v>
      </c>
      <c r="J7" s="17" t="s">
        <v>17</v>
      </c>
    </row>
    <row r="8" s="1" customFormat="1" ht="39.4" spans="1:10">
      <c r="A8" s="15">
        <v>3</v>
      </c>
      <c r="B8" s="12" t="s">
        <v>21</v>
      </c>
      <c r="C8" s="15" t="s">
        <v>22</v>
      </c>
      <c r="D8" s="12" t="s">
        <v>15</v>
      </c>
      <c r="E8" s="15">
        <v>6</v>
      </c>
      <c r="F8" s="15">
        <v>9</v>
      </c>
      <c r="G8" s="12" t="s">
        <v>16</v>
      </c>
      <c r="H8" s="16">
        <v>87648</v>
      </c>
      <c r="I8" s="16">
        <f>(E8+F8)*H8</f>
        <v>1314720</v>
      </c>
      <c r="J8" s="17" t="s">
        <v>17</v>
      </c>
    </row>
    <row r="9" s="1" customFormat="1" ht="26.25" spans="1:10">
      <c r="A9" s="15">
        <v>4</v>
      </c>
      <c r="B9" s="12" t="s">
        <v>23</v>
      </c>
      <c r="C9" s="15" t="s">
        <v>24</v>
      </c>
      <c r="D9" s="12" t="s">
        <v>15</v>
      </c>
      <c r="E9" s="15">
        <v>4</v>
      </c>
      <c r="F9" s="15">
        <v>6</v>
      </c>
      <c r="G9" s="12" t="s">
        <v>16</v>
      </c>
      <c r="H9" s="16">
        <v>66000</v>
      </c>
      <c r="I9" s="16">
        <f t="shared" ref="I6:I18" si="0">(E9+F9)*H9</f>
        <v>660000</v>
      </c>
      <c r="J9" s="17" t="s">
        <v>17</v>
      </c>
    </row>
    <row r="10" s="1" customFormat="1" ht="39.4" spans="1:10">
      <c r="A10" s="15">
        <v>5</v>
      </c>
      <c r="B10" s="12" t="s">
        <v>25</v>
      </c>
      <c r="C10" s="15" t="s">
        <v>26</v>
      </c>
      <c r="D10" s="12" t="s">
        <v>15</v>
      </c>
      <c r="E10" s="15">
        <v>4</v>
      </c>
      <c r="F10" s="15">
        <v>6</v>
      </c>
      <c r="G10" s="12" t="s">
        <v>16</v>
      </c>
      <c r="H10" s="16">
        <v>62392</v>
      </c>
      <c r="I10" s="16">
        <f t="shared" si="0"/>
        <v>623920</v>
      </c>
      <c r="J10" s="17" t="s">
        <v>17</v>
      </c>
    </row>
    <row r="11" s="1" customFormat="1" ht="39.4" spans="1:10">
      <c r="A11" s="15">
        <v>6</v>
      </c>
      <c r="B11" s="12" t="s">
        <v>27</v>
      </c>
      <c r="C11" s="15" t="s">
        <v>28</v>
      </c>
      <c r="D11" s="12" t="s">
        <v>15</v>
      </c>
      <c r="E11" s="15">
        <v>6</v>
      </c>
      <c r="F11" s="15">
        <v>9</v>
      </c>
      <c r="G11" s="12" t="s">
        <v>16</v>
      </c>
      <c r="H11" s="16">
        <v>66616</v>
      </c>
      <c r="I11" s="16">
        <f t="shared" si="0"/>
        <v>999240</v>
      </c>
      <c r="J11" s="17" t="s">
        <v>17</v>
      </c>
    </row>
    <row r="12" s="1" customFormat="1" ht="52.9" spans="1:10">
      <c r="A12" s="15">
        <v>7</v>
      </c>
      <c r="B12" s="12" t="s">
        <v>29</v>
      </c>
      <c r="C12" s="15" t="s">
        <v>30</v>
      </c>
      <c r="D12" s="12" t="s">
        <v>15</v>
      </c>
      <c r="E12" s="15">
        <v>4</v>
      </c>
      <c r="F12" s="15">
        <v>1</v>
      </c>
      <c r="G12" s="12" t="s">
        <v>16</v>
      </c>
      <c r="H12" s="16">
        <v>45584</v>
      </c>
      <c r="I12" s="16">
        <f t="shared" si="0"/>
        <v>227920</v>
      </c>
      <c r="J12" s="17" t="s">
        <v>17</v>
      </c>
    </row>
    <row r="13" s="1" customFormat="1" ht="52.5" spans="1:10">
      <c r="A13" s="15">
        <v>8</v>
      </c>
      <c r="B13" s="12" t="s">
        <v>31</v>
      </c>
      <c r="C13" s="15" t="s">
        <v>32</v>
      </c>
      <c r="D13" s="12" t="s">
        <v>15</v>
      </c>
      <c r="E13" s="15">
        <v>6</v>
      </c>
      <c r="F13" s="15">
        <v>9</v>
      </c>
      <c r="G13" s="12" t="s">
        <v>16</v>
      </c>
      <c r="H13" s="16">
        <v>152328</v>
      </c>
      <c r="I13" s="16">
        <f t="shared" si="0"/>
        <v>2284920</v>
      </c>
      <c r="J13" s="17" t="s">
        <v>17</v>
      </c>
    </row>
    <row r="14" s="1" customFormat="1" ht="39.75" spans="1:10">
      <c r="A14" s="15">
        <v>9</v>
      </c>
      <c r="B14" s="12" t="s">
        <v>33</v>
      </c>
      <c r="C14" s="15" t="s">
        <v>34</v>
      </c>
      <c r="D14" s="18" t="s">
        <v>35</v>
      </c>
      <c r="E14" s="15">
        <v>4</v>
      </c>
      <c r="F14" s="15">
        <v>6</v>
      </c>
      <c r="G14" s="12" t="s">
        <v>16</v>
      </c>
      <c r="H14" s="16">
        <v>101024</v>
      </c>
      <c r="I14" s="16">
        <f t="shared" si="0"/>
        <v>1010240</v>
      </c>
      <c r="J14" s="17" t="s">
        <v>17</v>
      </c>
    </row>
    <row r="15" s="1" customFormat="1" ht="39.4" spans="1:10">
      <c r="A15" s="15">
        <v>10</v>
      </c>
      <c r="B15" s="12" t="s">
        <v>36</v>
      </c>
      <c r="C15" s="15" t="s">
        <v>37</v>
      </c>
      <c r="D15" s="12" t="s">
        <v>15</v>
      </c>
      <c r="E15" s="15">
        <v>2</v>
      </c>
      <c r="F15" s="15">
        <v>3</v>
      </c>
      <c r="G15" s="12" t="s">
        <v>16</v>
      </c>
      <c r="H15" s="16">
        <v>104104</v>
      </c>
      <c r="I15" s="16">
        <f t="shared" si="0"/>
        <v>520520</v>
      </c>
      <c r="J15" s="17" t="s">
        <v>17</v>
      </c>
    </row>
    <row r="16" s="1" customFormat="1" ht="39.4" spans="1:10">
      <c r="A16" s="15">
        <v>11</v>
      </c>
      <c r="B16" s="12" t="s">
        <v>38</v>
      </c>
      <c r="C16" s="15" t="s">
        <v>39</v>
      </c>
      <c r="D16" s="12" t="s">
        <v>15</v>
      </c>
      <c r="E16" s="15">
        <v>2</v>
      </c>
      <c r="F16" s="15">
        <v>3</v>
      </c>
      <c r="G16" s="12" t="s">
        <v>16</v>
      </c>
      <c r="H16" s="16">
        <v>66000</v>
      </c>
      <c r="I16" s="16">
        <f t="shared" si="0"/>
        <v>330000</v>
      </c>
      <c r="J16" s="17" t="s">
        <v>17</v>
      </c>
    </row>
    <row r="17" s="1" customFormat="1" ht="39.4" spans="1:10">
      <c r="A17" s="15">
        <v>12</v>
      </c>
      <c r="B17" s="12" t="s">
        <v>40</v>
      </c>
      <c r="C17" s="15" t="s">
        <v>41</v>
      </c>
      <c r="D17" s="12" t="s">
        <v>15</v>
      </c>
      <c r="E17" s="15">
        <v>2</v>
      </c>
      <c r="F17" s="15">
        <v>3</v>
      </c>
      <c r="G17" s="12" t="s">
        <v>16</v>
      </c>
      <c r="H17" s="19">
        <v>75680</v>
      </c>
      <c r="I17" s="16">
        <f t="shared" si="0"/>
        <v>378400</v>
      </c>
      <c r="J17" s="17" t="s">
        <v>17</v>
      </c>
    </row>
    <row r="18" s="1" customFormat="1" ht="39.4" spans="1:10">
      <c r="A18" s="15">
        <v>13</v>
      </c>
      <c r="B18" s="12" t="s">
        <v>42</v>
      </c>
      <c r="C18" s="15" t="s">
        <v>43</v>
      </c>
      <c r="D18" s="12" t="s">
        <v>15</v>
      </c>
      <c r="E18" s="15">
        <v>3</v>
      </c>
      <c r="F18" s="15">
        <v>2</v>
      </c>
      <c r="G18" s="12" t="s">
        <v>16</v>
      </c>
      <c r="H18" s="16">
        <v>48400</v>
      </c>
      <c r="I18" s="16">
        <f t="shared" si="0"/>
        <v>242000</v>
      </c>
      <c r="J18" s="17" t="s">
        <v>17</v>
      </c>
    </row>
    <row r="19" s="1" customFormat="1" ht="26.25" spans="1:10">
      <c r="A19" s="15">
        <v>14</v>
      </c>
      <c r="B19" s="12" t="s">
        <v>44</v>
      </c>
      <c r="C19" s="15" t="s">
        <v>17</v>
      </c>
      <c r="D19" s="15" t="s">
        <v>17</v>
      </c>
      <c r="E19" s="12" t="s">
        <v>45</v>
      </c>
      <c r="F19" s="15">
        <v>1</v>
      </c>
      <c r="G19" s="12" t="s">
        <v>16</v>
      </c>
      <c r="H19" s="19">
        <v>610192</v>
      </c>
      <c r="I19" s="16">
        <f>F19*H19</f>
        <v>610192</v>
      </c>
      <c r="J19" s="17" t="s">
        <v>17</v>
      </c>
    </row>
    <row r="20" s="1" customFormat="1" ht="18" customHeight="1" spans="1:10">
      <c r="A20" s="20" t="s">
        <v>46</v>
      </c>
      <c r="B20" s="20"/>
      <c r="C20" s="13"/>
      <c r="D20" s="20"/>
      <c r="E20" s="20"/>
      <c r="F20" s="20"/>
      <c r="G20" s="20"/>
      <c r="H20" s="13"/>
      <c r="I20" s="16">
        <f>E6*H6+E7*H7+E8*H8+E9*H9+E10*H10+E11*H11+E12*H12+E13*H13+E14*H14+E15*H15+E16*H16+E17*H17+E18*H18</f>
        <v>7175520</v>
      </c>
      <c r="J20" s="21"/>
    </row>
    <row r="21" s="1" customFormat="1" ht="19" customHeight="1" spans="1:10">
      <c r="A21" s="20" t="s">
        <v>47</v>
      </c>
      <c r="B21" s="20"/>
      <c r="C21" s="13"/>
      <c r="D21" s="20"/>
      <c r="E21" s="20"/>
      <c r="F21" s="20"/>
      <c r="G21" s="20"/>
      <c r="H21" s="13"/>
      <c r="I21" s="16">
        <f>F6*H6+F7*H7+F8*H8+F9*H9+F10*H10+F11*H11+F12*H12+F13*H13+F14*H14+F15*H15+F16*H16+F17*H17+F18*H18+F19*H19</f>
        <v>9286552</v>
      </c>
      <c r="J21" s="21"/>
    </row>
    <row r="22" s="1" customFormat="1" ht="21" customHeight="1" spans="1:10">
      <c r="A22" s="22" t="s">
        <v>48</v>
      </c>
      <c r="B22" s="22"/>
      <c r="C22" s="23"/>
      <c r="D22" s="22"/>
      <c r="E22" s="22"/>
      <c r="F22" s="22"/>
      <c r="G22" s="22"/>
      <c r="H22" s="23"/>
      <c r="I22" s="16">
        <f>I20+I21</f>
        <v>16462072</v>
      </c>
      <c r="J22" s="24"/>
    </row>
  </sheetData>
  <mergeCells count="16">
    <mergeCell ref="A1:J1"/>
    <mergeCell ref="A2:J2"/>
    <mergeCell ref="A3:J3"/>
    <mergeCell ref="A20:H20"/>
    <mergeCell ref="A21:H21"/>
    <mergeCell ref="A22:H2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10540</dc:creator>
  <cp:lastModifiedBy>李玲丽</cp:lastModifiedBy>
  <dcterms:created xsi:type="dcterms:W3CDTF">2026-09-28T05:30:00Z</dcterms:created>
  <dcterms:modified xsi:type="dcterms:W3CDTF">2026-10-13T05:21:52Z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65E9BE451D8648D4856FA37AEB041D44_11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